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R:\Marketing\Marketing Strategy\2026\"/>
    </mc:Choice>
  </mc:AlternateContent>
  <xr:revisionPtr revIDLastSave="0" documentId="13_ncr:1_{5EEA021A-DFA5-45AD-AFFD-722228955BD1}" xr6:coauthVersionLast="47" xr6:coauthVersionMax="47" xr10:uidLastSave="{00000000-0000-0000-0000-000000000000}"/>
  <bookViews>
    <workbookView xWindow="28680" yWindow="-120" windowWidth="29040" windowHeight="15720" xr2:uid="{89BA21AE-B748-4F2B-8FF5-8A786FBA839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F14" i="1"/>
  <c r="E14" i="1"/>
  <c r="D14" i="1"/>
  <c r="F7" i="1"/>
  <c r="E7" i="1"/>
  <c r="D17" i="1"/>
  <c r="E17" i="1"/>
  <c r="F17" i="1"/>
  <c r="F18" i="1"/>
  <c r="E18" i="1"/>
  <c r="D18" i="1"/>
  <c r="F15" i="1"/>
  <c r="E15" i="1"/>
  <c r="D15" i="1"/>
  <c r="F16" i="1" l="1"/>
  <c r="F19" i="1" s="1"/>
  <c r="E16" i="1"/>
  <c r="E19" i="1" s="1"/>
  <c r="D16" i="1"/>
  <c r="D19" i="1" s="1"/>
</calcChain>
</file>

<file path=xl/sharedStrings.xml><?xml version="1.0" encoding="utf-8"?>
<sst xmlns="http://schemas.openxmlformats.org/spreadsheetml/2006/main" count="18" uniqueCount="17">
  <si>
    <t>First Year of Plan</t>
  </si>
  <si>
    <t>Year</t>
  </si>
  <si>
    <t>Total employees earning more than $5,000 per year</t>
  </si>
  <si>
    <t>Estimated number of NHCEs eligible for the Plan</t>
  </si>
  <si>
    <t>Estimated expenses paid by the company</t>
  </si>
  <si>
    <t>Step</t>
  </si>
  <si>
    <t>Description</t>
  </si>
  <si>
    <t>NHCEs x $250 each</t>
  </si>
  <si>
    <t>Maximum Credit (lesser of $5,000 or step 1)</t>
  </si>
  <si>
    <t>Available Tax Credit (subject to minimum of $500 and max of step 2)</t>
  </si>
  <si>
    <t xml:space="preserve">To calculate your approximate tax credit for implementing a new retirement plan, input your plan information into the highlighted cells below. </t>
  </si>
  <si>
    <t>Tax Credit Calculator</t>
  </si>
  <si>
    <t xml:space="preserve">This calculator is provided for informational and illustrative purposes only. 
Each tax situation is unique, so please consult your tax advisor for specific details about the amount of tax credit that may be available to you. </t>
  </si>
  <si>
    <t>Auto-enrollment credit</t>
  </si>
  <si>
    <t>Yes</t>
  </si>
  <si>
    <t>No</t>
  </si>
  <si>
    <t>Eligible Plan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</si>
</sst>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0"/>
      <color theme="1"/>
      <name val="Arial"/>
      <family val="2"/>
    </font>
    <font>
      <sz val="10"/>
      <color theme="1"/>
      <name val="Arial"/>
      <family val="2"/>
    </font>
    <font>
      <sz val="12"/>
      <color theme="1"/>
      <name val="Lato"/>
      <family val="2"/>
    </font>
    <font>
      <sz val="12"/>
      <color theme="1"/>
      <name val="Arial"/>
      <family val="2"/>
    </font>
    <font>
      <b/>
      <sz val="12"/>
      <color rgb="FF002060"/>
      <name val="Lato"/>
      <family val="2"/>
    </font>
    <font>
      <b/>
      <sz val="12"/>
      <color rgb="FF002060"/>
      <name val="Arial"/>
      <family val="2"/>
    </font>
    <font>
      <b/>
      <sz val="16"/>
      <color theme="0"/>
      <name val="Arial"/>
      <family val="2"/>
    </font>
    <font>
      <sz val="10"/>
      <name val="Arial"/>
      <family val="2"/>
    </font>
    <font>
      <i/>
      <sz val="10"/>
      <name val="Arial"/>
      <family val="2"/>
    </font>
  </fonts>
  <fills count="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s>
  <borders count="11">
    <border>
      <left/>
      <right/>
      <top/>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style="medium">
        <color auto="1"/>
      </right>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0" xfId="0" applyAlignment="1">
      <alignment horizontal="center"/>
    </xf>
    <xf numFmtId="44" fontId="3" fillId="0" borderId="1" xfId="1" applyFont="1" applyFill="1" applyBorder="1" applyAlignment="1" applyProtection="1">
      <alignment vertical="center"/>
      <protection locked="0"/>
    </xf>
    <xf numFmtId="44" fontId="3" fillId="0" borderId="1" xfId="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44" fontId="3" fillId="0" borderId="0" xfId="1" applyFont="1" applyBorder="1" applyAlignment="1" applyProtection="1">
      <alignment vertical="center"/>
    </xf>
    <xf numFmtId="44" fontId="3" fillId="0" borderId="6" xfId="1" applyFont="1" applyBorder="1" applyAlignment="1" applyProtection="1">
      <alignment vertical="center"/>
    </xf>
    <xf numFmtId="44" fontId="3" fillId="0" borderId="10" xfId="1" applyFont="1" applyBorder="1" applyAlignment="1" applyProtection="1">
      <alignment vertical="center"/>
    </xf>
    <xf numFmtId="0" fontId="6" fillId="2" borderId="2" xfId="0" applyFont="1" applyFill="1" applyBorder="1" applyAlignment="1" applyProtection="1">
      <alignment horizontal="center"/>
    </xf>
    <xf numFmtId="0" fontId="6" fillId="2" borderId="3" xfId="0" applyFont="1" applyFill="1" applyBorder="1" applyAlignment="1" applyProtection="1">
      <alignment horizontal="center"/>
    </xf>
    <xf numFmtId="0" fontId="6" fillId="2" borderId="4"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0" xfId="0" applyFont="1" applyFill="1" applyAlignment="1" applyProtection="1">
      <alignment horizontal="center"/>
    </xf>
    <xf numFmtId="0" fontId="7" fillId="3" borderId="6" xfId="0" applyFont="1" applyFill="1" applyBorder="1" applyAlignment="1" applyProtection="1">
      <alignment horizontal="center"/>
    </xf>
    <xf numFmtId="0" fontId="7" fillId="0" borderId="5" xfId="0" applyFont="1" applyBorder="1" applyAlignment="1" applyProtection="1">
      <alignment horizontal="center"/>
    </xf>
    <xf numFmtId="0" fontId="7" fillId="0" borderId="0" xfId="0" applyFont="1" applyAlignment="1" applyProtection="1">
      <alignment horizontal="center"/>
    </xf>
    <xf numFmtId="0" fontId="7" fillId="0" borderId="6" xfId="0" applyFont="1" applyBorder="1" applyAlignment="1" applyProtection="1">
      <alignment horizontal="center"/>
    </xf>
    <xf numFmtId="0" fontId="2" fillId="0" borderId="5" xfId="0" applyFont="1" applyBorder="1" applyProtection="1"/>
    <xf numFmtId="0" fontId="5" fillId="0" borderId="0" xfId="0" applyFont="1" applyAlignment="1" applyProtection="1">
      <alignment horizontal="left"/>
    </xf>
    <xf numFmtId="0" fontId="3" fillId="0" borderId="1" xfId="0" applyFont="1" applyBorder="1" applyAlignment="1" applyProtection="1">
      <alignment horizontal="center"/>
    </xf>
    <xf numFmtId="0" fontId="3" fillId="0" borderId="0" xfId="0" applyFont="1" applyProtection="1"/>
    <xf numFmtId="0" fontId="3" fillId="0" borderId="6" xfId="0" applyFont="1" applyBorder="1" applyProtection="1"/>
    <xf numFmtId="0" fontId="4" fillId="0" borderId="5" xfId="0" applyFont="1" applyBorder="1" applyAlignment="1" applyProtection="1">
      <alignment horizontal="center"/>
    </xf>
    <xf numFmtId="0" fontId="5" fillId="0" borderId="0" xfId="0" applyFont="1" applyAlignment="1" applyProtection="1">
      <alignment horizontal="center"/>
    </xf>
    <xf numFmtId="0" fontId="5" fillId="0" borderId="6" xfId="0" applyFont="1" applyBorder="1" applyAlignment="1" applyProtection="1">
      <alignment horizontal="center"/>
    </xf>
    <xf numFmtId="0" fontId="2" fillId="0" borderId="5" xfId="0" applyFont="1" applyBorder="1" applyAlignment="1" applyProtection="1">
      <alignment horizontal="center"/>
    </xf>
    <xf numFmtId="44" fontId="3" fillId="0" borderId="0" xfId="0" applyNumberFormat="1" applyFont="1" applyAlignment="1" applyProtection="1">
      <alignment vertical="center"/>
    </xf>
    <xf numFmtId="44" fontId="3" fillId="0" borderId="10" xfId="0" applyNumberFormat="1" applyFont="1" applyBorder="1" applyAlignment="1" applyProtection="1">
      <alignment vertical="center"/>
    </xf>
    <xf numFmtId="0" fontId="3" fillId="0" borderId="0" xfId="0" applyFont="1" applyAlignment="1" applyProtection="1">
      <alignment wrapText="1"/>
    </xf>
    <xf numFmtId="0" fontId="8" fillId="3" borderId="7"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22223</xdr:colOff>
      <xdr:row>20</xdr:row>
      <xdr:rowOff>38100</xdr:rowOff>
    </xdr:from>
    <xdr:to>
      <xdr:col>6</xdr:col>
      <xdr:colOff>1587</xdr:colOff>
      <xdr:row>26</xdr:row>
      <xdr:rowOff>97438</xdr:rowOff>
    </xdr:to>
    <xdr:pic>
      <xdr:nvPicPr>
        <xdr:cNvPr id="5" name="Picture 4">
          <a:extLst>
            <a:ext uri="{FF2B5EF4-FFF2-40B4-BE49-F238E27FC236}">
              <a16:creationId xmlns:a16="http://schemas.microsoft.com/office/drawing/2014/main" id="{B2B9FF99-2660-CD42-D4C8-1C7084E8EF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548" y="4343400"/>
          <a:ext cx="8655051" cy="10340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C762-F16C-4186-A7F0-99C7932D09C7}">
  <dimension ref="B1:H20"/>
  <sheetViews>
    <sheetView showGridLines="0" tabSelected="1" zoomScale="120" zoomScaleNormal="120" workbookViewId="0">
      <selection activeCell="F8" sqref="F8"/>
    </sheetView>
  </sheetViews>
  <sheetFormatPr defaultColWidth="15.44140625" defaultRowHeight="13.2" x14ac:dyDescent="0.25"/>
  <cols>
    <col min="2" max="2" width="7" customWidth="1"/>
    <col min="3" max="3" width="71.21875" customWidth="1"/>
    <col min="8" max="8" width="0" hidden="1" customWidth="1"/>
  </cols>
  <sheetData>
    <row r="1" spans="2:8" ht="13.05" thickBot="1" x14ac:dyDescent="0.3"/>
    <row r="2" spans="2:8" ht="19.95" x14ac:dyDescent="0.4">
      <c r="B2" s="8" t="s">
        <v>11</v>
      </c>
      <c r="C2" s="9"/>
      <c r="D2" s="9"/>
      <c r="E2" s="9"/>
      <c r="F2" s="10"/>
      <c r="H2" s="1" t="s">
        <v>14</v>
      </c>
    </row>
    <row r="3" spans="2:8" ht="12.45" x14ac:dyDescent="0.25">
      <c r="B3" s="11" t="s">
        <v>10</v>
      </c>
      <c r="C3" s="12"/>
      <c r="D3" s="12"/>
      <c r="E3" s="12"/>
      <c r="F3" s="13"/>
      <c r="H3" s="1" t="s">
        <v>15</v>
      </c>
    </row>
    <row r="4" spans="2:8" ht="13.05" thickBot="1" x14ac:dyDescent="0.3">
      <c r="B4" s="14"/>
      <c r="C4" s="15"/>
      <c r="D4" s="15"/>
      <c r="E4" s="15"/>
      <c r="F4" s="16"/>
    </row>
    <row r="5" spans="2:8" ht="19.5" thickBot="1" x14ac:dyDescent="0.6">
      <c r="B5" s="17"/>
      <c r="C5" s="18" t="s">
        <v>0</v>
      </c>
      <c r="D5" s="19">
        <v>2025</v>
      </c>
      <c r="E5" s="20"/>
      <c r="F5" s="21"/>
    </row>
    <row r="6" spans="2:8" ht="19.05" x14ac:dyDescent="0.55000000000000004">
      <c r="B6" s="17"/>
      <c r="C6" s="20"/>
      <c r="D6" s="20"/>
      <c r="E6" s="20"/>
      <c r="F6" s="21"/>
    </row>
    <row r="7" spans="2:8" ht="19.5" thickBot="1" x14ac:dyDescent="0.6">
      <c r="B7" s="17"/>
      <c r="C7" s="18" t="s">
        <v>1</v>
      </c>
      <c r="D7" s="23">
        <f>D5</f>
        <v>2025</v>
      </c>
      <c r="E7" s="23">
        <f>D5+1</f>
        <v>2026</v>
      </c>
      <c r="F7" s="24">
        <f>D5+2</f>
        <v>2027</v>
      </c>
    </row>
    <row r="8" spans="2:8" ht="19.5" thickBot="1" x14ac:dyDescent="0.6">
      <c r="B8" s="17"/>
      <c r="C8" s="20" t="s">
        <v>2</v>
      </c>
      <c r="D8" s="4"/>
      <c r="E8" s="4"/>
      <c r="F8" s="4"/>
    </row>
    <row r="9" spans="2:8" ht="19.5" thickBot="1" x14ac:dyDescent="0.6">
      <c r="B9" s="17"/>
      <c r="C9" s="20" t="s">
        <v>3</v>
      </c>
      <c r="D9" s="4"/>
      <c r="E9" s="4"/>
      <c r="F9" s="4"/>
    </row>
    <row r="10" spans="2:8" ht="19.5" thickBot="1" x14ac:dyDescent="0.6">
      <c r="B10" s="17"/>
      <c r="C10" s="20" t="s">
        <v>4</v>
      </c>
      <c r="D10" s="2"/>
      <c r="E10" s="2"/>
      <c r="F10" s="2"/>
    </row>
    <row r="11" spans="2:8" ht="19.5" thickBot="1" x14ac:dyDescent="0.6">
      <c r="B11" s="17"/>
      <c r="C11" s="20" t="s">
        <v>13</v>
      </c>
      <c r="D11" s="3"/>
      <c r="E11" s="3"/>
      <c r="F11" s="3"/>
    </row>
    <row r="12" spans="2:8" ht="19.05" x14ac:dyDescent="0.55000000000000004">
      <c r="B12" s="17"/>
      <c r="C12" s="20"/>
      <c r="D12" s="20"/>
      <c r="E12" s="20"/>
      <c r="F12" s="21"/>
    </row>
    <row r="13" spans="2:8" ht="19.05" x14ac:dyDescent="0.55000000000000004">
      <c r="B13" s="17"/>
      <c r="C13" s="20"/>
      <c r="D13" s="20"/>
      <c r="E13" s="20"/>
      <c r="F13" s="21"/>
    </row>
    <row r="14" spans="2:8" ht="19.05" x14ac:dyDescent="0.55000000000000004">
      <c r="B14" s="22" t="s">
        <v>5</v>
      </c>
      <c r="C14" s="23" t="s">
        <v>6</v>
      </c>
      <c r="D14" s="23">
        <f>D5</f>
        <v>2025</v>
      </c>
      <c r="E14" s="23">
        <f>D5+1</f>
        <v>2026</v>
      </c>
      <c r="F14" s="24">
        <f>D5+2</f>
        <v>2027</v>
      </c>
    </row>
    <row r="15" spans="2:8" ht="19.05" x14ac:dyDescent="0.55000000000000004">
      <c r="B15" s="25">
        <v>1</v>
      </c>
      <c r="C15" s="20" t="s">
        <v>7</v>
      </c>
      <c r="D15" s="5">
        <f>D9*250</f>
        <v>0</v>
      </c>
      <c r="E15" s="5">
        <f>E9*250</f>
        <v>0</v>
      </c>
      <c r="F15" s="6">
        <f>F9*250</f>
        <v>0</v>
      </c>
    </row>
    <row r="16" spans="2:8" ht="19.05" x14ac:dyDescent="0.55000000000000004">
      <c r="B16" s="25">
        <v>2</v>
      </c>
      <c r="C16" s="20" t="s">
        <v>8</v>
      </c>
      <c r="D16" s="26">
        <f>IF(OR(D7&lt;2023,D8&gt;100),0,MIN(5000,D15))</f>
        <v>0</v>
      </c>
      <c r="E16" s="26">
        <f t="shared" ref="E16:F16" si="0">IF(OR(E7&lt;2023,E8&gt;100),0,MIN(5000,E15))</f>
        <v>0</v>
      </c>
      <c r="F16" s="27">
        <f t="shared" si="0"/>
        <v>0</v>
      </c>
    </row>
    <row r="17" spans="2:6" ht="19.05" x14ac:dyDescent="0.55000000000000004">
      <c r="B17" s="25">
        <v>3</v>
      </c>
      <c r="C17" s="20" t="s">
        <v>16</v>
      </c>
      <c r="D17" s="5">
        <f>IF(D8&lt;=50, D10, IF(D8&lt;=100, D10/2, 0))</f>
        <v>0</v>
      </c>
      <c r="E17" s="5">
        <f t="shared" ref="E17:F17" si="1">IF(E8&lt;=50, E10, IF(E8&lt;=100, E10/2, 0))</f>
        <v>0</v>
      </c>
      <c r="F17" s="7">
        <f t="shared" si="1"/>
        <v>0</v>
      </c>
    </row>
    <row r="18" spans="2:6" ht="18.600000000000001" x14ac:dyDescent="0.45">
      <c r="B18" s="25">
        <v>4</v>
      </c>
      <c r="C18" s="20" t="s">
        <v>13</v>
      </c>
      <c r="D18" s="5">
        <f>IF(D11="Yes",500,0)</f>
        <v>0</v>
      </c>
      <c r="E18" s="5">
        <f>IF(E11="Yes",500,0)</f>
        <v>0</v>
      </c>
      <c r="F18" s="6">
        <f>IF(F11="Yes",500,0)</f>
        <v>0</v>
      </c>
    </row>
    <row r="19" spans="2:6" ht="22.2" customHeight="1" x14ac:dyDescent="0.45">
      <c r="B19" s="25">
        <v>5</v>
      </c>
      <c r="C19" s="28" t="s">
        <v>9</v>
      </c>
      <c r="D19" s="26">
        <f>IF(D17&lt;D16,D17+D18,IF(D17&gt;=D16,D16+D18))</f>
        <v>0</v>
      </c>
      <c r="E19" s="26">
        <f t="shared" ref="E19:F19" si="2">IF(E17&lt;E16,E17+E18,IF(E17&gt;=E16,E16+E18))</f>
        <v>0</v>
      </c>
      <c r="F19" s="27">
        <f t="shared" si="2"/>
        <v>0</v>
      </c>
    </row>
    <row r="20" spans="2:6" ht="28.95" customHeight="1" thickBot="1" x14ac:dyDescent="0.3">
      <c r="B20" s="29" t="s">
        <v>12</v>
      </c>
      <c r="C20" s="30"/>
      <c r="D20" s="30"/>
      <c r="E20" s="30"/>
      <c r="F20" s="31"/>
    </row>
  </sheetData>
  <sheetProtection algorithmName="SHA-512" hashValue="VIlHLk7S/wkOglrG2B8T3Ez9QnC/R1KHIRK9gS4rllpPInrIsR0aJtf0fGYhlVkbaIqpT0ejElmXUGIa3lXLiw==" saltValue="wtMZ3lsQP+rL12AHfKyowQ==" spinCount="100000" sheet="1" objects="1" scenarios="1" selectLockedCells="1"/>
  <mergeCells count="3">
    <mergeCell ref="B2:F2"/>
    <mergeCell ref="B3:F3"/>
    <mergeCell ref="B20:F20"/>
  </mergeCells>
  <dataValidations count="1">
    <dataValidation type="list" allowBlank="1" showInputMessage="1" showErrorMessage="1" sqref="D11:F11" xr:uid="{B5C64359-E37B-47C0-A99D-C39CAE7373B9}">
      <formula1>$H$2:$H$3</formula1>
    </dataValidation>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Sunagel</dc:creator>
  <cp:lastModifiedBy>Bill Sunagel</cp:lastModifiedBy>
  <dcterms:created xsi:type="dcterms:W3CDTF">2023-02-06T20:00:15Z</dcterms:created>
  <dcterms:modified xsi:type="dcterms:W3CDTF">2026-01-15T17:02:05Z</dcterms:modified>
</cp:coreProperties>
</file>